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19815" windowHeight="6900"/>
  </bookViews>
  <sheets>
    <sheet name="итог пш арт" sheetId="1" r:id="rId1"/>
  </sheets>
  <calcPr calcId="125725" concurrentCalc="0"/>
</workbook>
</file>

<file path=xl/calcChain.xml><?xml version="1.0" encoding="utf-8"?>
<calcChain xmlns="http://schemas.openxmlformats.org/spreadsheetml/2006/main">
  <c r="H19" i="1"/>
  <c r="I19"/>
  <c r="J19"/>
  <c r="E19"/>
  <c r="G18"/>
  <c r="H18"/>
  <c r="I18"/>
  <c r="J18"/>
  <c r="E18"/>
  <c r="G17"/>
  <c r="H17"/>
  <c r="I17"/>
  <c r="J17"/>
  <c r="E17"/>
  <c r="G16"/>
  <c r="H16"/>
  <c r="I16"/>
  <c r="J16"/>
  <c r="E16"/>
  <c r="G15"/>
  <c r="H15"/>
  <c r="I15"/>
  <c r="J15"/>
  <c r="E15"/>
  <c r="G14"/>
  <c r="H14"/>
  <c r="I14"/>
  <c r="J14"/>
  <c r="E14"/>
  <c r="G13"/>
  <c r="H13"/>
  <c r="I13"/>
  <c r="J13"/>
  <c r="E13"/>
  <c r="G12"/>
  <c r="H12"/>
  <c r="I12"/>
  <c r="J12"/>
  <c r="E12"/>
  <c r="G11"/>
  <c r="H11"/>
  <c r="I11"/>
  <c r="J11"/>
  <c r="E11"/>
  <c r="G10"/>
  <c r="H10"/>
  <c r="I10"/>
  <c r="J10"/>
  <c r="E10"/>
  <c r="G9"/>
  <c r="H9"/>
  <c r="I9"/>
  <c r="J9"/>
  <c r="E9"/>
  <c r="G8"/>
  <c r="H8"/>
  <c r="I8"/>
  <c r="J8"/>
  <c r="E8"/>
  <c r="G7"/>
  <c r="H7"/>
  <c r="I7"/>
  <c r="J7"/>
  <c r="E7"/>
  <c r="G6"/>
  <c r="H6"/>
  <c r="I6"/>
  <c r="J6"/>
  <c r="E6"/>
  <c r="G5"/>
  <c r="H5"/>
  <c r="I5"/>
  <c r="J5"/>
  <c r="E5"/>
  <c r="G4"/>
  <c r="H4"/>
  <c r="I4"/>
  <c r="J4"/>
  <c r="E4"/>
  <c r="G3"/>
  <c r="H3"/>
  <c r="I3"/>
  <c r="J3"/>
  <c r="E3"/>
</calcChain>
</file>

<file path=xl/sharedStrings.xml><?xml version="1.0" encoding="utf-8"?>
<sst xmlns="http://schemas.openxmlformats.org/spreadsheetml/2006/main" count="36" uniqueCount="35">
  <si>
    <t>Урожайность и качество сортов Линейки Артели - производственные посевы</t>
  </si>
  <si>
    <t>Сорт</t>
  </si>
  <si>
    <t>Площадь, га</t>
  </si>
  <si>
    <t>Валовой сбор при 14%</t>
  </si>
  <si>
    <t>Урожайность сорта, т/га</t>
  </si>
  <si>
    <t>Урожайность сорта, ц/га</t>
  </si>
  <si>
    <t>Белок сорта, %</t>
  </si>
  <si>
    <t>Класс</t>
  </si>
  <si>
    <t>Цена за тонну</t>
  </si>
  <si>
    <t>Выручка с га, руб</t>
  </si>
  <si>
    <t>Выручка с га, тыс руб</t>
  </si>
  <si>
    <t>антонина</t>
  </si>
  <si>
    <t>гром</t>
  </si>
  <si>
    <t>табор</t>
  </si>
  <si>
    <t>бирюза</t>
  </si>
  <si>
    <t>н-57</t>
  </si>
  <si>
    <t>краля</t>
  </si>
  <si>
    <t>прасковья</t>
  </si>
  <si>
    <t>л-8</t>
  </si>
  <si>
    <t>губ дона</t>
  </si>
  <si>
    <t>скипетр</t>
  </si>
  <si>
    <t>курень</t>
  </si>
  <si>
    <t>м-56</t>
  </si>
  <si>
    <t>л-4</t>
  </si>
  <si>
    <t>ермак</t>
  </si>
  <si>
    <t>м-40</t>
  </si>
  <si>
    <t>н-17</t>
  </si>
  <si>
    <t>курс</t>
  </si>
  <si>
    <t>3 класс</t>
  </si>
  <si>
    <t>Общий итог</t>
  </si>
  <si>
    <t>класс</t>
  </si>
  <si>
    <t>белок</t>
  </si>
  <si>
    <t>цена</t>
  </si>
  <si>
    <t>4 класс</t>
  </si>
  <si>
    <t>5 класс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</si>
</sst>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5" xfId="0" applyNumberFormat="1" applyFill="1" applyBorder="1"/>
    <xf numFmtId="3" fontId="0" fillId="0" borderId="5" xfId="0" applyNumberFormat="1" applyFill="1" applyBorder="1"/>
    <xf numFmtId="164" fontId="0" fillId="0" borderId="5" xfId="0" applyNumberFormat="1" applyFill="1" applyBorder="1"/>
    <xf numFmtId="165" fontId="0" fillId="0" borderId="5" xfId="0" applyNumberFormat="1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7" xfId="0" applyFill="1" applyBorder="1" applyAlignment="1">
      <alignment horizontal="left"/>
    </xf>
    <xf numFmtId="0" fontId="0" fillId="0" borderId="8" xfId="0" applyNumberFormat="1" applyFill="1" applyBorder="1"/>
    <xf numFmtId="3" fontId="0" fillId="0" borderId="8" xfId="0" applyNumberFormat="1" applyFill="1" applyBorder="1"/>
    <xf numFmtId="164" fontId="0" fillId="0" borderId="8" xfId="0" applyNumberFormat="1" applyFill="1" applyBorder="1"/>
    <xf numFmtId="165" fontId="0" fillId="0" borderId="8" xfId="0" applyNumberFormat="1" applyFill="1" applyBorder="1"/>
    <xf numFmtId="0" fontId="0" fillId="0" borderId="8" xfId="0" applyFill="1" applyBorder="1"/>
    <xf numFmtId="3" fontId="0" fillId="0" borderId="9" xfId="0" applyNumberFormat="1" applyFill="1" applyBorder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3" fillId="2" borderId="1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left"/>
    </xf>
    <xf numFmtId="164" fontId="3" fillId="2" borderId="0" xfId="0" applyNumberFormat="1" applyFont="1" applyFill="1" applyBorder="1"/>
    <xf numFmtId="3" fontId="3" fillId="2" borderId="11" xfId="0" applyNumberFormat="1" applyFont="1" applyFill="1" applyBorder="1"/>
    <xf numFmtId="3" fontId="3" fillId="2" borderId="12" xfId="0" applyNumberFormat="1" applyFont="1" applyFill="1" applyBorder="1" applyAlignment="1">
      <alignment horizontal="left"/>
    </xf>
    <xf numFmtId="164" fontId="3" fillId="2" borderId="13" xfId="0" applyNumberFormat="1" applyFont="1" applyFill="1" applyBorder="1"/>
    <xf numFmtId="3" fontId="3" fillId="2" borderId="14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Влияние</a:t>
            </a:r>
            <a:r>
              <a:rPr lang="ru-RU" baseline="0"/>
              <a:t> урожайности и качества зерна на выручку сортов АО Артель (производство, 2016)</a:t>
            </a:r>
            <a:endParaRPr lang="ru-RU"/>
          </a:p>
        </c:rich>
      </c:tx>
      <c:layout/>
    </c:title>
    <c:plotArea>
      <c:layout>
        <c:manualLayout>
          <c:layoutTarget val="inner"/>
          <c:xMode val="edge"/>
          <c:yMode val="edge"/>
          <c:x val="0.1333873077777504"/>
          <c:y val="0.25267266147944589"/>
          <c:w val="0.53015324217617332"/>
          <c:h val="0.49527279504263205"/>
        </c:manualLayout>
      </c:layout>
      <c:barChart>
        <c:barDir val="col"/>
        <c:grouping val="clustered"/>
        <c:ser>
          <c:idx val="2"/>
          <c:order val="0"/>
          <c:tx>
            <c:strRef>
              <c:f>'итог пш арт'!$J$2</c:f>
              <c:strCache>
                <c:ptCount val="1"/>
                <c:pt idx="0">
                  <c:v>Выручка с га, тыс руб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'итог пш арт'!$A$3:$A$19</c:f>
              <c:strCache>
                <c:ptCount val="17"/>
                <c:pt idx="0">
                  <c:v>антонина</c:v>
                </c:pt>
                <c:pt idx="1">
                  <c:v>гром</c:v>
                </c:pt>
                <c:pt idx="2">
                  <c:v>табор</c:v>
                </c:pt>
                <c:pt idx="3">
                  <c:v>бирюза</c:v>
                </c:pt>
                <c:pt idx="4">
                  <c:v>н-57</c:v>
                </c:pt>
                <c:pt idx="5">
                  <c:v>краля</c:v>
                </c:pt>
                <c:pt idx="6">
                  <c:v>прасковья</c:v>
                </c:pt>
                <c:pt idx="7">
                  <c:v>л-8</c:v>
                </c:pt>
                <c:pt idx="8">
                  <c:v>губ дона</c:v>
                </c:pt>
                <c:pt idx="9">
                  <c:v>скипетр</c:v>
                </c:pt>
                <c:pt idx="10">
                  <c:v>курень</c:v>
                </c:pt>
                <c:pt idx="11">
                  <c:v>м-56</c:v>
                </c:pt>
                <c:pt idx="12">
                  <c:v>л-4</c:v>
                </c:pt>
                <c:pt idx="13">
                  <c:v>ермак</c:v>
                </c:pt>
                <c:pt idx="14">
                  <c:v>м-40</c:v>
                </c:pt>
                <c:pt idx="15">
                  <c:v>н-17</c:v>
                </c:pt>
                <c:pt idx="16">
                  <c:v>курс</c:v>
                </c:pt>
              </c:strCache>
            </c:strRef>
          </c:cat>
          <c:val>
            <c:numRef>
              <c:f>'итог пш арт'!$J$3:$J$19</c:f>
              <c:numCache>
                <c:formatCode>#,##0</c:formatCode>
                <c:ptCount val="17"/>
                <c:pt idx="0">
                  <c:v>47.674545736434105</c:v>
                </c:pt>
                <c:pt idx="1">
                  <c:v>48.665477702530026</c:v>
                </c:pt>
                <c:pt idx="2">
                  <c:v>47.931233023255807</c:v>
                </c:pt>
                <c:pt idx="3">
                  <c:v>47.325876627906972</c:v>
                </c:pt>
                <c:pt idx="4">
                  <c:v>47.193243450546369</c:v>
                </c:pt>
                <c:pt idx="5">
                  <c:v>47.172279069767441</c:v>
                </c:pt>
                <c:pt idx="6">
                  <c:v>43.779501386404291</c:v>
                </c:pt>
                <c:pt idx="7">
                  <c:v>43.527164540816329</c:v>
                </c:pt>
                <c:pt idx="8">
                  <c:v>41.884002671902955</c:v>
                </c:pt>
                <c:pt idx="9">
                  <c:v>41.253448218715256</c:v>
                </c:pt>
                <c:pt idx="10">
                  <c:v>41.009984570661899</c:v>
                </c:pt>
                <c:pt idx="11">
                  <c:v>39.995613248391884</c:v>
                </c:pt>
                <c:pt idx="12">
                  <c:v>38.434618342741025</c:v>
                </c:pt>
                <c:pt idx="13">
                  <c:v>39.259600175948599</c:v>
                </c:pt>
                <c:pt idx="14">
                  <c:v>39.208646179402002</c:v>
                </c:pt>
                <c:pt idx="15">
                  <c:v>38.357602655128062</c:v>
                </c:pt>
                <c:pt idx="16">
                  <c:v>36.936943255813944</c:v>
                </c:pt>
              </c:numCache>
            </c:numRef>
          </c:val>
        </c:ser>
        <c:ser>
          <c:idx val="0"/>
          <c:order val="1"/>
          <c:tx>
            <c:v>Урожайность сорта, т/га</c:v>
          </c:tx>
          <c:cat>
            <c:strRef>
              <c:f>'итог пш арт'!$A$3:$A$19</c:f>
              <c:strCache>
                <c:ptCount val="17"/>
                <c:pt idx="0">
                  <c:v>антонина</c:v>
                </c:pt>
                <c:pt idx="1">
                  <c:v>гром</c:v>
                </c:pt>
                <c:pt idx="2">
                  <c:v>табор</c:v>
                </c:pt>
                <c:pt idx="3">
                  <c:v>бирюза</c:v>
                </c:pt>
                <c:pt idx="4">
                  <c:v>н-57</c:v>
                </c:pt>
                <c:pt idx="5">
                  <c:v>краля</c:v>
                </c:pt>
                <c:pt idx="6">
                  <c:v>прасковья</c:v>
                </c:pt>
                <c:pt idx="7">
                  <c:v>л-8</c:v>
                </c:pt>
                <c:pt idx="8">
                  <c:v>губ дона</c:v>
                </c:pt>
                <c:pt idx="9">
                  <c:v>скипетр</c:v>
                </c:pt>
                <c:pt idx="10">
                  <c:v>курень</c:v>
                </c:pt>
                <c:pt idx="11">
                  <c:v>м-56</c:v>
                </c:pt>
                <c:pt idx="12">
                  <c:v>л-4</c:v>
                </c:pt>
                <c:pt idx="13">
                  <c:v>ермак</c:v>
                </c:pt>
                <c:pt idx="14">
                  <c:v>м-40</c:v>
                </c:pt>
                <c:pt idx="15">
                  <c:v>н-17</c:v>
                </c:pt>
                <c:pt idx="16">
                  <c:v>курс</c:v>
                </c:pt>
              </c:strCache>
            </c:strRef>
          </c:cat>
          <c:val>
            <c:numRef>
              <c:f>'итог пш арт'!$E$3:$E$19</c:f>
              <c:numCache>
                <c:formatCode>#,##0.0</c:formatCode>
                <c:ptCount val="17"/>
                <c:pt idx="0">
                  <c:v>65.307596899224805</c:v>
                </c:pt>
                <c:pt idx="1">
                  <c:v>64.887303603373368</c:v>
                </c:pt>
                <c:pt idx="2">
                  <c:v>63.908310697674409</c:v>
                </c:pt>
                <c:pt idx="3">
                  <c:v>63.1011688372093</c:v>
                </c:pt>
                <c:pt idx="4">
                  <c:v>62.92432460072849</c:v>
                </c:pt>
                <c:pt idx="5">
                  <c:v>62.89637209302326</c:v>
                </c:pt>
                <c:pt idx="6">
                  <c:v>58.372668515205717</c:v>
                </c:pt>
                <c:pt idx="7">
                  <c:v>58.036219387755104</c:v>
                </c:pt>
                <c:pt idx="8">
                  <c:v>57.37534612589446</c:v>
                </c:pt>
                <c:pt idx="9">
                  <c:v>56.511572902349663</c:v>
                </c:pt>
                <c:pt idx="10">
                  <c:v>54.679979427549199</c:v>
                </c:pt>
                <c:pt idx="11">
                  <c:v>53.327484331189183</c:v>
                </c:pt>
                <c:pt idx="12">
                  <c:v>52.650162113343875</c:v>
                </c:pt>
                <c:pt idx="13">
                  <c:v>52.34613356793146</c:v>
                </c:pt>
                <c:pt idx="14">
                  <c:v>52.278194905869327</c:v>
                </c:pt>
                <c:pt idx="15">
                  <c:v>51.143470206837414</c:v>
                </c:pt>
                <c:pt idx="16">
                  <c:v>46.171179069767433</c:v>
                </c:pt>
              </c:numCache>
            </c:numRef>
          </c:val>
        </c:ser>
        <c:axId val="135718784"/>
        <c:axId val="135879296"/>
      </c:barChart>
      <c:barChart>
        <c:barDir val="col"/>
        <c:grouping val="clustered"/>
        <c:ser>
          <c:idx val="1"/>
          <c:order val="2"/>
          <c:tx>
            <c:v>Белок сорта, %</c:v>
          </c:tx>
          <c:cat>
            <c:strRef>
              <c:f>'итог пш арт'!$A$3:$A$19</c:f>
              <c:strCache>
                <c:ptCount val="17"/>
                <c:pt idx="0">
                  <c:v>антонина</c:v>
                </c:pt>
                <c:pt idx="1">
                  <c:v>гром</c:v>
                </c:pt>
                <c:pt idx="2">
                  <c:v>табор</c:v>
                </c:pt>
                <c:pt idx="3">
                  <c:v>бирюза</c:v>
                </c:pt>
                <c:pt idx="4">
                  <c:v>н-57</c:v>
                </c:pt>
                <c:pt idx="5">
                  <c:v>краля</c:v>
                </c:pt>
                <c:pt idx="6">
                  <c:v>прасковья</c:v>
                </c:pt>
                <c:pt idx="7">
                  <c:v>л-8</c:v>
                </c:pt>
                <c:pt idx="8">
                  <c:v>губ дона</c:v>
                </c:pt>
                <c:pt idx="9">
                  <c:v>скипетр</c:v>
                </c:pt>
                <c:pt idx="10">
                  <c:v>курень</c:v>
                </c:pt>
                <c:pt idx="11">
                  <c:v>м-56</c:v>
                </c:pt>
                <c:pt idx="12">
                  <c:v>л-4</c:v>
                </c:pt>
                <c:pt idx="13">
                  <c:v>ермак</c:v>
                </c:pt>
                <c:pt idx="14">
                  <c:v>м-40</c:v>
                </c:pt>
                <c:pt idx="15">
                  <c:v>н-17</c:v>
                </c:pt>
                <c:pt idx="16">
                  <c:v>курс</c:v>
                </c:pt>
              </c:strCache>
            </c:strRef>
          </c:cat>
          <c:val>
            <c:numRef>
              <c:f>'итог пш арт'!$F$3:$F$19</c:f>
              <c:numCache>
                <c:formatCode>0.0</c:formatCode>
                <c:ptCount val="17"/>
                <c:pt idx="0">
                  <c:v>11.6</c:v>
                </c:pt>
                <c:pt idx="1">
                  <c:v>12.608675551527998</c:v>
                </c:pt>
                <c:pt idx="2">
                  <c:v>12.3</c:v>
                </c:pt>
                <c:pt idx="3">
                  <c:v>12.15</c:v>
                </c:pt>
                <c:pt idx="4">
                  <c:v>12.03528096891722</c:v>
                </c:pt>
                <c:pt idx="5">
                  <c:v>13.3</c:v>
                </c:pt>
                <c:pt idx="6">
                  <c:v>13.033805857451904</c:v>
                </c:pt>
                <c:pt idx="7">
                  <c:v>12.495379622425652</c:v>
                </c:pt>
                <c:pt idx="8">
                  <c:v>11.117813882531587</c:v>
                </c:pt>
                <c:pt idx="9">
                  <c:v>11.684431506540516</c:v>
                </c:pt>
                <c:pt idx="10">
                  <c:v>13.467202081187404</c:v>
                </c:pt>
                <c:pt idx="11">
                  <c:v>12.495454003518059</c:v>
                </c:pt>
                <c:pt idx="12">
                  <c:v>11.804758553852237</c:v>
                </c:pt>
                <c:pt idx="13">
                  <c:v>12.12189110961736</c:v>
                </c:pt>
                <c:pt idx="14">
                  <c:v>12.500963466325222</c:v>
                </c:pt>
                <c:pt idx="15">
                  <c:v>12.783172057052495</c:v>
                </c:pt>
                <c:pt idx="16">
                  <c:v>14.09</c:v>
                </c:pt>
              </c:numCache>
            </c:numRef>
          </c:val>
        </c:ser>
        <c:gapWidth val="411"/>
        <c:axId val="141910784"/>
        <c:axId val="135898624"/>
      </c:barChart>
      <c:catAx>
        <c:axId val="135718784"/>
        <c:scaling>
          <c:orientation val="minMax"/>
        </c:scaling>
        <c:axPos val="b"/>
        <c:numFmt formatCode="General" sourceLinked="1"/>
        <c:tickLblPos val="nextTo"/>
        <c:crossAx val="135879296"/>
        <c:crosses val="autoZero"/>
        <c:auto val="1"/>
        <c:lblAlgn val="ctr"/>
        <c:lblOffset val="100"/>
      </c:catAx>
      <c:valAx>
        <c:axId val="135879296"/>
        <c:scaling>
          <c:orientation val="minMax"/>
          <c:min val="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Урожайность, ц/га</a:t>
                </a:r>
              </a:p>
              <a:p>
                <a:pPr>
                  <a:defRPr/>
                </a:pPr>
                <a:r>
                  <a:rPr lang="ru-RU"/>
                  <a:t>Выручка</a:t>
                </a:r>
                <a:r>
                  <a:rPr lang="ru-RU" baseline="0"/>
                  <a:t> с га, тыс. руб</a:t>
                </a:r>
                <a:endParaRPr lang="ru-RU"/>
              </a:p>
            </c:rich>
          </c:tx>
          <c:layout/>
        </c:title>
        <c:numFmt formatCode="#,##0" sourceLinked="1"/>
        <c:tickLblPos val="nextTo"/>
        <c:crossAx val="135718784"/>
        <c:crosses val="autoZero"/>
        <c:crossBetween val="between"/>
      </c:valAx>
      <c:valAx>
        <c:axId val="135898624"/>
        <c:scaling>
          <c:orientation val="minMax"/>
          <c:min val="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Содержание белка, %</a:t>
                </a:r>
              </a:p>
            </c:rich>
          </c:tx>
          <c:layout/>
        </c:title>
        <c:numFmt formatCode="0.0" sourceLinked="1"/>
        <c:tickLblPos val="nextTo"/>
        <c:crossAx val="141910784"/>
        <c:crosses val="max"/>
        <c:crossBetween val="between"/>
      </c:valAx>
      <c:catAx>
        <c:axId val="141910784"/>
        <c:scaling>
          <c:orientation val="minMax"/>
        </c:scaling>
        <c:delete val="1"/>
        <c:axPos val="b"/>
        <c:numFmt formatCode="General" sourceLinked="1"/>
        <c:tickLblPos val="none"/>
        <c:crossAx val="1358986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474287881153665"/>
          <c:y val="0.41854291882153777"/>
          <c:w val="0.25015575247451405"/>
          <c:h val="0.21399897498019868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171450</xdr:rowOff>
    </xdr:from>
    <xdr:to>
      <xdr:col>21</xdr:col>
      <xdr:colOff>514350</xdr:colOff>
      <xdr:row>19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0.77072</cdr:x>
      <cdr:y>0.76035</cdr:y>
    </cdr:from>
    <cdr:to>
      <cdr:x>0.92119</cdr:x>
      <cdr:y>0.9497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2841" y="2447909"/>
          <a:ext cx="1011859" cy="60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800" i="1"/>
            <a:t>*</a:t>
          </a:r>
          <a:r>
            <a:rPr lang="ru-RU" sz="800" i="1" baseline="0"/>
            <a:t> 3 класс  - 8000 руб/т</a:t>
          </a:r>
        </a:p>
        <a:p xmlns:a="http://schemas.openxmlformats.org/drawingml/2006/main">
          <a:r>
            <a:rPr lang="ru-RU" sz="800" i="1" baseline="0"/>
            <a:t>   4 класс - 7500 руб/т</a:t>
          </a:r>
        </a:p>
        <a:p xmlns:a="http://schemas.openxmlformats.org/drawingml/2006/main">
          <a:r>
            <a:rPr lang="ru-RU" sz="800" i="1" baseline="0"/>
            <a:t>   5 класс - 7300 руб/т</a:t>
          </a:r>
          <a:endParaRPr lang="ru-RU" sz="800" i="1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tabSelected="1" workbookViewId="0">
      <selection activeCell="G3" sqref="G3"/>
    </sheetView>
  </sheetViews>
  <sheetFormatPr defaultRowHeight="15"/>
  <cols>
    <col min="2" max="2" width="10.42578125" customWidth="1"/>
  </cols>
  <sheetData>
    <row r="1" spans="1:10" ht="16.5" thickBot="1">
      <c r="A1" s="1" t="s">
        <v>0</v>
      </c>
    </row>
    <row r="2" spans="1:10" ht="60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</row>
    <row r="3" spans="1:10">
      <c r="A3" s="6" t="s">
        <v>11</v>
      </c>
      <c r="B3" s="7">
        <v>3</v>
      </c>
      <c r="C3" s="8">
        <v>19.592279069767443</v>
      </c>
      <c r="D3" s="9">
        <v>6.5307596899224807</v>
      </c>
      <c r="E3" s="9">
        <f t="shared" ref="E3:E19" si="0">D3*10</f>
        <v>65.307596899224805</v>
      </c>
      <c r="F3" s="10">
        <v>11.6</v>
      </c>
      <c r="G3" s="11" t="str">
        <f t="shared" ref="G3:G18" si="1">IF(F3&gt;12,$A$24,$A$25)</f>
        <v>5 класс</v>
      </c>
      <c r="H3" s="11">
        <f t="shared" ref="H3:H19" si="2">VLOOKUP(G3,$A$22:$C$25,3,0)</f>
        <v>7300</v>
      </c>
      <c r="I3" s="8">
        <f t="shared" ref="I3:I19" si="3">H3*D3</f>
        <v>47674.545736434105</v>
      </c>
      <c r="J3" s="12">
        <f t="shared" ref="J3:J19" si="4">I3/1000</f>
        <v>47.674545736434105</v>
      </c>
    </row>
    <row r="4" spans="1:10">
      <c r="A4" s="6" t="s">
        <v>12</v>
      </c>
      <c r="B4" s="7">
        <v>364</v>
      </c>
      <c r="C4" s="8">
        <v>2361.8978511627906</v>
      </c>
      <c r="D4" s="9">
        <v>6.4887303603373372</v>
      </c>
      <c r="E4" s="9">
        <f t="shared" si="0"/>
        <v>64.887303603373368</v>
      </c>
      <c r="F4" s="10">
        <v>12.608675551527998</v>
      </c>
      <c r="G4" s="11" t="str">
        <f t="shared" si="1"/>
        <v>4 класс</v>
      </c>
      <c r="H4" s="11">
        <f t="shared" si="2"/>
        <v>7500</v>
      </c>
      <c r="I4" s="8">
        <f t="shared" si="3"/>
        <v>48665.477702530028</v>
      </c>
      <c r="J4" s="12">
        <f t="shared" si="4"/>
        <v>48.665477702530026</v>
      </c>
    </row>
    <row r="5" spans="1:10">
      <c r="A5" s="6" t="s">
        <v>13</v>
      </c>
      <c r="B5" s="7">
        <v>50</v>
      </c>
      <c r="C5" s="8">
        <v>319.54155348837207</v>
      </c>
      <c r="D5" s="9">
        <v>6.3908310697674411</v>
      </c>
      <c r="E5" s="9">
        <f t="shared" si="0"/>
        <v>63.908310697674409</v>
      </c>
      <c r="F5" s="10">
        <v>12.3</v>
      </c>
      <c r="G5" s="11" t="str">
        <f t="shared" si="1"/>
        <v>4 класс</v>
      </c>
      <c r="H5" s="11">
        <f t="shared" si="2"/>
        <v>7500</v>
      </c>
      <c r="I5" s="8">
        <f t="shared" si="3"/>
        <v>47931.233023255809</v>
      </c>
      <c r="J5" s="12">
        <f t="shared" si="4"/>
        <v>47.931233023255807</v>
      </c>
    </row>
    <row r="6" spans="1:10">
      <c r="A6" s="6" t="s">
        <v>14</v>
      </c>
      <c r="B6" s="7">
        <v>50</v>
      </c>
      <c r="C6" s="8">
        <v>315.50584418604649</v>
      </c>
      <c r="D6" s="9">
        <v>6.31011688372093</v>
      </c>
      <c r="E6" s="9">
        <f t="shared" si="0"/>
        <v>63.1011688372093</v>
      </c>
      <c r="F6" s="10">
        <v>12.15</v>
      </c>
      <c r="G6" s="11" t="str">
        <f t="shared" si="1"/>
        <v>4 класс</v>
      </c>
      <c r="H6" s="11">
        <f t="shared" si="2"/>
        <v>7500</v>
      </c>
      <c r="I6" s="8">
        <f t="shared" si="3"/>
        <v>47325.876627906975</v>
      </c>
      <c r="J6" s="12">
        <f t="shared" si="4"/>
        <v>47.325876627906972</v>
      </c>
    </row>
    <row r="7" spans="1:10">
      <c r="A7" s="6" t="s">
        <v>15</v>
      </c>
      <c r="B7" s="7">
        <v>166</v>
      </c>
      <c r="C7" s="8">
        <v>1044.5437883720929</v>
      </c>
      <c r="D7" s="9">
        <v>6.292432460072849</v>
      </c>
      <c r="E7" s="9">
        <f t="shared" si="0"/>
        <v>62.92432460072849</v>
      </c>
      <c r="F7" s="10">
        <v>12.03528096891722</v>
      </c>
      <c r="G7" s="11" t="str">
        <f t="shared" si="1"/>
        <v>4 класс</v>
      </c>
      <c r="H7" s="11">
        <f t="shared" si="2"/>
        <v>7500</v>
      </c>
      <c r="I7" s="8">
        <f t="shared" si="3"/>
        <v>47193.243450546368</v>
      </c>
      <c r="J7" s="12">
        <f t="shared" si="4"/>
        <v>47.193243450546369</v>
      </c>
    </row>
    <row r="8" spans="1:10">
      <c r="A8" s="6" t="s">
        <v>16</v>
      </c>
      <c r="B8" s="7">
        <v>5</v>
      </c>
      <c r="C8" s="8">
        <v>31.448186046511626</v>
      </c>
      <c r="D8" s="9">
        <v>6.2896372093023256</v>
      </c>
      <c r="E8" s="9">
        <f t="shared" si="0"/>
        <v>62.89637209302326</v>
      </c>
      <c r="F8" s="10">
        <v>13.3</v>
      </c>
      <c r="G8" s="11" t="str">
        <f t="shared" si="1"/>
        <v>4 класс</v>
      </c>
      <c r="H8" s="11">
        <f t="shared" si="2"/>
        <v>7500</v>
      </c>
      <c r="I8" s="8">
        <f t="shared" si="3"/>
        <v>47172.279069767443</v>
      </c>
      <c r="J8" s="12">
        <f t="shared" si="4"/>
        <v>47.172279069767441</v>
      </c>
    </row>
    <row r="9" spans="1:10">
      <c r="A9" s="6" t="s">
        <v>17</v>
      </c>
      <c r="B9" s="7">
        <v>130</v>
      </c>
      <c r="C9" s="8">
        <v>758.84469069767431</v>
      </c>
      <c r="D9" s="9">
        <v>5.8372668515205719</v>
      </c>
      <c r="E9" s="9">
        <f t="shared" si="0"/>
        <v>58.372668515205717</v>
      </c>
      <c r="F9" s="10">
        <v>13.033805857451904</v>
      </c>
      <c r="G9" s="11" t="str">
        <f t="shared" si="1"/>
        <v>4 класс</v>
      </c>
      <c r="H9" s="11">
        <f t="shared" si="2"/>
        <v>7500</v>
      </c>
      <c r="I9" s="8">
        <f t="shared" si="3"/>
        <v>43779.501386404292</v>
      </c>
      <c r="J9" s="12">
        <f t="shared" si="4"/>
        <v>43.779501386404291</v>
      </c>
    </row>
    <row r="10" spans="1:10">
      <c r="A10" s="6" t="s">
        <v>18</v>
      </c>
      <c r="B10" s="7">
        <v>98</v>
      </c>
      <c r="C10" s="8">
        <v>568.75495000000001</v>
      </c>
      <c r="D10" s="9">
        <v>5.8036219387755104</v>
      </c>
      <c r="E10" s="9">
        <f t="shared" si="0"/>
        <v>58.036219387755104</v>
      </c>
      <c r="F10" s="10">
        <v>12.495379622425652</v>
      </c>
      <c r="G10" s="11" t="str">
        <f t="shared" si="1"/>
        <v>4 класс</v>
      </c>
      <c r="H10" s="11">
        <f t="shared" si="2"/>
        <v>7500</v>
      </c>
      <c r="I10" s="8">
        <f t="shared" si="3"/>
        <v>43527.164540816331</v>
      </c>
      <c r="J10" s="12">
        <f t="shared" si="4"/>
        <v>43.527164540816329</v>
      </c>
    </row>
    <row r="11" spans="1:10">
      <c r="A11" s="6" t="s">
        <v>19</v>
      </c>
      <c r="B11" s="7">
        <v>416</v>
      </c>
      <c r="C11" s="8">
        <v>2386.8143988372094</v>
      </c>
      <c r="D11" s="9">
        <v>5.737534612589446</v>
      </c>
      <c r="E11" s="9">
        <f t="shared" si="0"/>
        <v>57.37534612589446</v>
      </c>
      <c r="F11" s="10">
        <v>11.117813882531587</v>
      </c>
      <c r="G11" s="11" t="str">
        <f t="shared" si="1"/>
        <v>5 класс</v>
      </c>
      <c r="H11" s="11">
        <f t="shared" si="2"/>
        <v>7300</v>
      </c>
      <c r="I11" s="8">
        <f t="shared" si="3"/>
        <v>41884.002671902956</v>
      </c>
      <c r="J11" s="12">
        <f t="shared" si="4"/>
        <v>41.884002671902955</v>
      </c>
    </row>
    <row r="12" spans="1:10">
      <c r="A12" s="6" t="s">
        <v>20</v>
      </c>
      <c r="B12" s="7">
        <v>424.7</v>
      </c>
      <c r="C12" s="8">
        <v>2400.0465011627903</v>
      </c>
      <c r="D12" s="9">
        <v>5.6511572902349663</v>
      </c>
      <c r="E12" s="9">
        <f t="shared" si="0"/>
        <v>56.511572902349663</v>
      </c>
      <c r="F12" s="10">
        <v>11.684431506540516</v>
      </c>
      <c r="G12" s="11" t="str">
        <f t="shared" si="1"/>
        <v>5 класс</v>
      </c>
      <c r="H12" s="11">
        <f t="shared" si="2"/>
        <v>7300</v>
      </c>
      <c r="I12" s="8">
        <f t="shared" si="3"/>
        <v>41253.448218715253</v>
      </c>
      <c r="J12" s="12">
        <f t="shared" si="4"/>
        <v>41.253448218715256</v>
      </c>
    </row>
    <row r="13" spans="1:10">
      <c r="A13" s="6" t="s">
        <v>21</v>
      </c>
      <c r="B13" s="7">
        <v>104</v>
      </c>
      <c r="C13" s="8">
        <v>568.67178604651167</v>
      </c>
      <c r="D13" s="9">
        <v>5.4679979427549199</v>
      </c>
      <c r="E13" s="9">
        <f t="shared" si="0"/>
        <v>54.679979427549199</v>
      </c>
      <c r="F13" s="10">
        <v>13.467202081187404</v>
      </c>
      <c r="G13" s="11" t="str">
        <f t="shared" si="1"/>
        <v>4 класс</v>
      </c>
      <c r="H13" s="11">
        <f t="shared" si="2"/>
        <v>7500</v>
      </c>
      <c r="I13" s="8">
        <f t="shared" si="3"/>
        <v>41009.984570661902</v>
      </c>
      <c r="J13" s="12">
        <f t="shared" si="4"/>
        <v>41.009984570661899</v>
      </c>
    </row>
    <row r="14" spans="1:10">
      <c r="A14" s="6" t="s">
        <v>22</v>
      </c>
      <c r="B14" s="7">
        <v>141</v>
      </c>
      <c r="C14" s="8">
        <v>751.91752906976751</v>
      </c>
      <c r="D14" s="9">
        <v>5.3327484331189181</v>
      </c>
      <c r="E14" s="9">
        <f t="shared" si="0"/>
        <v>53.327484331189183</v>
      </c>
      <c r="F14" s="10">
        <v>12.495454003518059</v>
      </c>
      <c r="G14" s="11" t="str">
        <f t="shared" si="1"/>
        <v>4 класс</v>
      </c>
      <c r="H14" s="11">
        <f t="shared" si="2"/>
        <v>7500</v>
      </c>
      <c r="I14" s="8">
        <f t="shared" si="3"/>
        <v>39995.613248391885</v>
      </c>
      <c r="J14" s="12">
        <f t="shared" si="4"/>
        <v>39.995613248391884</v>
      </c>
    </row>
    <row r="15" spans="1:10">
      <c r="A15" s="6" t="s">
        <v>23</v>
      </c>
      <c r="B15" s="7">
        <v>103</v>
      </c>
      <c r="C15" s="8">
        <v>542.29666976744193</v>
      </c>
      <c r="D15" s="9">
        <v>5.2650162113343875</v>
      </c>
      <c r="E15" s="9">
        <f t="shared" si="0"/>
        <v>52.650162113343875</v>
      </c>
      <c r="F15" s="10">
        <v>11.804758553852237</v>
      </c>
      <c r="G15" s="11" t="str">
        <f t="shared" si="1"/>
        <v>5 класс</v>
      </c>
      <c r="H15" s="11">
        <f t="shared" si="2"/>
        <v>7300</v>
      </c>
      <c r="I15" s="8">
        <f t="shared" si="3"/>
        <v>38434.618342741029</v>
      </c>
      <c r="J15" s="12">
        <f t="shared" si="4"/>
        <v>38.434618342741025</v>
      </c>
    </row>
    <row r="16" spans="1:10">
      <c r="A16" s="6" t="s">
        <v>24</v>
      </c>
      <c r="B16" s="7">
        <v>152</v>
      </c>
      <c r="C16" s="8">
        <v>795.66123023255818</v>
      </c>
      <c r="D16" s="9">
        <v>5.2346133567931457</v>
      </c>
      <c r="E16" s="9">
        <f t="shared" si="0"/>
        <v>52.34613356793146</v>
      </c>
      <c r="F16" s="10">
        <v>12.12189110961736</v>
      </c>
      <c r="G16" s="11" t="str">
        <f t="shared" si="1"/>
        <v>4 класс</v>
      </c>
      <c r="H16" s="11">
        <f t="shared" si="2"/>
        <v>7500</v>
      </c>
      <c r="I16" s="8">
        <f t="shared" si="3"/>
        <v>39259.600175948595</v>
      </c>
      <c r="J16" s="12">
        <f t="shared" si="4"/>
        <v>39.259600175948599</v>
      </c>
    </row>
    <row r="17" spans="1:10">
      <c r="A17" s="6" t="s">
        <v>25</v>
      </c>
      <c r="B17" s="7">
        <v>147</v>
      </c>
      <c r="C17" s="8">
        <v>768.48946511627912</v>
      </c>
      <c r="D17" s="9">
        <v>5.2278194905869331</v>
      </c>
      <c r="E17" s="9">
        <f t="shared" si="0"/>
        <v>52.278194905869327</v>
      </c>
      <c r="F17" s="10">
        <v>12.500963466325222</v>
      </c>
      <c r="G17" s="11" t="str">
        <f t="shared" si="1"/>
        <v>4 класс</v>
      </c>
      <c r="H17" s="11">
        <f t="shared" si="2"/>
        <v>7500</v>
      </c>
      <c r="I17" s="8">
        <f t="shared" si="3"/>
        <v>39208.646179402</v>
      </c>
      <c r="J17" s="12">
        <f t="shared" si="4"/>
        <v>39.208646179402002</v>
      </c>
    </row>
    <row r="18" spans="1:10">
      <c r="A18" s="6" t="s">
        <v>26</v>
      </c>
      <c r="B18" s="7">
        <v>217</v>
      </c>
      <c r="C18" s="8">
        <v>1109.813303488372</v>
      </c>
      <c r="D18" s="9">
        <v>5.1143470206837414</v>
      </c>
      <c r="E18" s="9">
        <f t="shared" si="0"/>
        <v>51.143470206837414</v>
      </c>
      <c r="F18" s="10">
        <v>12.783172057052495</v>
      </c>
      <c r="G18" s="11" t="str">
        <f t="shared" si="1"/>
        <v>4 класс</v>
      </c>
      <c r="H18" s="11">
        <f t="shared" si="2"/>
        <v>7500</v>
      </c>
      <c r="I18" s="8">
        <f t="shared" si="3"/>
        <v>38357.602655128059</v>
      </c>
      <c r="J18" s="12">
        <f t="shared" si="4"/>
        <v>38.357602655128062</v>
      </c>
    </row>
    <row r="19" spans="1:10" ht="15.75" thickBot="1">
      <c r="A19" s="13" t="s">
        <v>27</v>
      </c>
      <c r="B19" s="14">
        <v>50</v>
      </c>
      <c r="C19" s="15">
        <v>230.85589534883715</v>
      </c>
      <c r="D19" s="16">
        <v>4.617117906976743</v>
      </c>
      <c r="E19" s="16">
        <f t="shared" si="0"/>
        <v>46.171179069767433</v>
      </c>
      <c r="F19" s="17">
        <v>14.09</v>
      </c>
      <c r="G19" s="18" t="s">
        <v>28</v>
      </c>
      <c r="H19" s="18">
        <f t="shared" si="2"/>
        <v>8000</v>
      </c>
      <c r="I19" s="15">
        <f t="shared" si="3"/>
        <v>36936.943255813945</v>
      </c>
      <c r="J19" s="19">
        <f t="shared" si="4"/>
        <v>36.936943255813944</v>
      </c>
    </row>
    <row r="20" spans="1:10">
      <c r="A20" s="20" t="s">
        <v>29</v>
      </c>
      <c r="B20" s="21">
        <v>2667.7</v>
      </c>
      <c r="C20" s="22">
        <v>15273.588269767442</v>
      </c>
      <c r="D20" s="23">
        <v>5.7253770175684844</v>
      </c>
      <c r="E20" s="23"/>
      <c r="F20" s="24">
        <v>12.185599291644857</v>
      </c>
      <c r="I20" s="22"/>
      <c r="J20" s="22"/>
    </row>
    <row r="22" spans="1:10">
      <c r="A22" s="25" t="s">
        <v>30</v>
      </c>
      <c r="B22" s="26" t="s">
        <v>31</v>
      </c>
      <c r="C22" s="27" t="s">
        <v>32</v>
      </c>
    </row>
    <row r="23" spans="1:10">
      <c r="A23" s="28" t="s">
        <v>28</v>
      </c>
      <c r="B23" s="29">
        <v>13.5</v>
      </c>
      <c r="C23" s="30">
        <v>8000</v>
      </c>
    </row>
    <row r="24" spans="1:10">
      <c r="A24" s="28" t="s">
        <v>33</v>
      </c>
      <c r="B24" s="29">
        <v>12</v>
      </c>
      <c r="C24" s="30">
        <v>7500</v>
      </c>
    </row>
    <row r="25" spans="1:10" ht="15.75" thickBot="1">
      <c r="A25" s="31" t="s">
        <v>34</v>
      </c>
      <c r="B25" s="32">
        <v>10</v>
      </c>
      <c r="C25" s="33">
        <v>7300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пш 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Дарья</cp:lastModifiedBy>
  <dcterms:created xsi:type="dcterms:W3CDTF">2016-11-02T12:39:12Z</dcterms:created>
  <dcterms:modified xsi:type="dcterms:W3CDTF">2016-11-02T12:41:16Z</dcterms:modified>
</cp:coreProperties>
</file>