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удобрения" sheetId="1" r:id="rId1"/>
  </sheets>
  <externalReferences>
    <externalReference r:id="rId4"/>
  </externalReferences>
  <definedNames>
    <definedName name="_xlnm.Print_Titles" localSheetId="0">'удобрения'!$A:$A</definedName>
    <definedName name="_xlnm.Print_Area" localSheetId="0">'удобрения'!$A$1:$BB$32</definedName>
  </definedNames>
  <calcPr fullCalcOnLoad="1"/>
</workbook>
</file>

<file path=xl/sharedStrings.xml><?xml version="1.0" encoding="utf-8"?>
<sst xmlns="http://schemas.openxmlformats.org/spreadsheetml/2006/main" count="73" uniqueCount="28">
  <si>
    <t>Урожайность, ц/га</t>
  </si>
  <si>
    <t>Белок, %</t>
  </si>
  <si>
    <t>Глютен, %</t>
  </si>
  <si>
    <t>Масса 1000</t>
  </si>
  <si>
    <t>Цена за тонну в зависимости от класса (если глютен=клейковине)</t>
  </si>
  <si>
    <t>Добавленная прибыль от применения удобрений относительно контроля с учетом качества</t>
  </si>
  <si>
    <t>Добавленная прибыль от применения удобрений относительно контроля безучета качества (цена фуража)</t>
  </si>
  <si>
    <t>СОРТ</t>
  </si>
  <si>
    <t>Контроль</t>
  </si>
  <si>
    <t>200 кг аммиачной селитры</t>
  </si>
  <si>
    <t>300 кг аммиачной селитры</t>
  </si>
  <si>
    <t>400 кг аммиачной селитры</t>
  </si>
  <si>
    <t>100 кг сульфата аммония + 200 кг аммиачной селитры</t>
  </si>
  <si>
    <t>Скипетр</t>
  </si>
  <si>
    <t>Ермак</t>
  </si>
  <si>
    <t>Гром</t>
  </si>
  <si>
    <t>Зимтра</t>
  </si>
  <si>
    <t>Добавленная прибыль, руб</t>
  </si>
  <si>
    <t>Прасковья</t>
  </si>
  <si>
    <t>Лауреат</t>
  </si>
  <si>
    <t>Табор</t>
  </si>
  <si>
    <t>Можно менять цены, все пересчитается</t>
  </si>
  <si>
    <t>Справочно:</t>
  </si>
  <si>
    <t>Цена 1 т аммиачной селитры:</t>
  </si>
  <si>
    <t>Цена 1 т сульфата аммония:</t>
  </si>
  <si>
    <t>Цена пшеницы 3 класса</t>
  </si>
  <si>
    <t>Цена пшеницы 4 класса</t>
  </si>
  <si>
    <t>Цена фуражной пшеницы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</si>
</sst>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1" fillId="33" borderId="0" xfId="0" applyFont="1" applyFill="1" applyAlignment="1">
      <alignment/>
    </xf>
    <xf numFmtId="0" fontId="31" fillId="34" borderId="0" xfId="0" applyFont="1" applyFill="1" applyBorder="1" applyAlignment="1">
      <alignment horizontal="center"/>
    </xf>
    <xf numFmtId="0" fontId="31" fillId="35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1" fillId="36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37" borderId="0" xfId="0" applyFont="1" applyFill="1" applyAlignment="1">
      <alignment/>
    </xf>
    <xf numFmtId="0" fontId="31" fillId="11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Урожайность сортов в зависимости от удобрений, ц/га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7775"/>
          <c:w val="0.721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удобрения!$B$3:$F$3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удобрения!$B$4:$F$4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удобрения!$B$5:$F$5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удобрения!$B$6:$F$6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удобрения!$B$7:$F$7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удобрения!$B$8:$F$8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удобрения!$B$2:$F$2</c:f>
              <c:strCache/>
            </c:strRef>
          </c:cat>
          <c:val>
            <c:numRef>
              <c:f>удобрения!$B$9:$F$9</c:f>
              <c:numCache/>
            </c:numRef>
          </c:val>
          <c:smooth val="0"/>
        </c:ser>
        <c:marker val="1"/>
        <c:axId val="16758409"/>
        <c:axId val="16607954"/>
      </c:line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inMax"/>
          <c:min val="6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58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5"/>
          <c:y val="0.34925"/>
          <c:w val="0.21575"/>
          <c:h val="0.4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удобрений на качество пшеницы (содержание глютена, %)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65"/>
          <c:w val="0.7365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удобрения!$L$3:$P$3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удобрения!$L$4:$P$4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удобрения!$L$5:$P$5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удобрения!$L$6:$P$6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удобрения!$L$7:$P$7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удобрения!$L$8:$P$8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удобрения!$L$2:$P$2</c:f>
              <c:strCache/>
            </c:strRef>
          </c:cat>
          <c:val>
            <c:numRef>
              <c:f>удобрения!$L$9:$P$9</c:f>
              <c:numCache/>
            </c:numRef>
          </c:val>
          <c:smooth val="0"/>
        </c:ser>
        <c:marker val="1"/>
        <c:axId val="15253859"/>
        <c:axId val="3067004"/>
      </c:line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7004"/>
        <c:crosses val="autoZero"/>
        <c:auto val="1"/>
        <c:lblOffset val="100"/>
        <c:tickLblSkip val="1"/>
        <c:noMultiLvlLbl val="0"/>
      </c:catAx>
      <c:valAx>
        <c:axId val="3067004"/>
        <c:scaling>
          <c:orientation val="minMax"/>
          <c:min val="1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53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34925"/>
          <c:w val="0.213"/>
          <c:h val="0.4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удобрений на содержание белка в зерне пшеницы, %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7775"/>
          <c:w val="0.7192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удобрения!$G$3:$K$3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удобрения!$G$4:$K$4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удобрения!$G$5:$K$5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удобрения!$G$6:$K$6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удобрения!$G$7:$K$7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удобрения!$G$8:$K$8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удобрения!$G$2:$K$2</c:f>
              <c:strCache/>
            </c:strRef>
          </c:cat>
          <c:val>
            <c:numRef>
              <c:f>удобрения!$G$9:$K$9</c:f>
              <c:numCache/>
            </c:numRef>
          </c:val>
          <c:smooth val="0"/>
        </c:ser>
        <c:marker val="1"/>
        <c:axId val="27603037"/>
        <c:axId val="47100742"/>
      </c:lineChart>
      <c:catAx>
        <c:axId val="27603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inMax"/>
          <c:min val="1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03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34925"/>
          <c:w val="0.217"/>
          <c:h val="0.4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Влияние удобрений на массу 1000 зерен, г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65"/>
          <c:w val="0.7417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удобрения!$Q$3:$U$3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удобрения!$Q$4:$U$4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удобрения!$Q$5:$U$5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удобрения!$Q$6:$U$6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удобрения!$Q$7:$U$7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удобрения!$Q$8:$U$8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удобрения!$Q$2:$U$2</c:f>
              <c:strCache/>
            </c:strRef>
          </c:cat>
          <c:val>
            <c:numRef>
              <c:f>удобрения!$Q$9:$U$9</c:f>
              <c:numCache/>
            </c:numRef>
          </c:val>
          <c:smooth val="0"/>
        </c:ser>
        <c:marker val="1"/>
        <c:axId val="21253495"/>
        <c:axId val="57063728"/>
      </c:lineChart>
      <c:catAx>
        <c:axId val="21253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3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"/>
          <c:y val="0.321"/>
          <c:w val="0.219"/>
          <c:h val="0.4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Экономический эффект от применения различных норм удобрений с учетом качества, руб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65"/>
          <c:w val="0.7865"/>
          <c:h val="0.6247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удобрения!$AA$3:$AE$3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удобрения!$AA$4:$AE$4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удобрения!$AA$5:$AE$5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удобрения!$AA$6:$AE$6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удобрения!$AA$7:$AE$7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удобрения!$AA$8:$AE$8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удобрения!$AA$2:$AE$2</c:f>
              <c:strCache/>
            </c:strRef>
          </c:cat>
          <c:val>
            <c:numRef>
              <c:f>удобрения!$AA$9:$AE$9</c:f>
              <c:numCache/>
            </c:numRef>
          </c:val>
          <c:smooth val="0"/>
        </c:ser>
        <c:marker val="1"/>
        <c:axId val="43811505"/>
        <c:axId val="58759226"/>
      </c:line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  <c:min val="-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11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75"/>
          <c:y val="0.37925"/>
          <c:w val="0.219"/>
          <c:h val="0.4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Экономический эффект от применения различных норм удобрений с учетом только урожайности, руб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65"/>
          <c:w val="0.7865"/>
          <c:h val="0.62475"/>
        </c:manualLayout>
      </c:layout>
      <c:lineChart>
        <c:grouping val="standard"/>
        <c:varyColors val="0"/>
        <c:ser>
          <c:idx val="0"/>
          <c:order val="0"/>
          <c:tx>
            <c:strRef>
              <c:f>удобрения!$A$3</c:f>
              <c:strCache>
                <c:ptCount val="1"/>
                <c:pt idx="0">
                  <c:v>Гром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удобрения!$AF$3:$AJ$3</c:f>
              <c:numCache/>
            </c:numRef>
          </c:val>
          <c:smooth val="0"/>
        </c:ser>
        <c:ser>
          <c:idx val="1"/>
          <c:order val="1"/>
          <c:tx>
            <c:strRef>
              <c:f>удобрения!$A$4</c:f>
              <c:strCache>
                <c:ptCount val="1"/>
                <c:pt idx="0">
                  <c:v>Зимтра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удобрения!$AF$4:$AJ$4</c:f>
              <c:numCache/>
            </c:numRef>
          </c:val>
          <c:smooth val="0"/>
        </c:ser>
        <c:ser>
          <c:idx val="2"/>
          <c:order val="2"/>
          <c:tx>
            <c:strRef>
              <c:f>удобрения!$A$5</c:f>
              <c:strCache>
                <c:ptCount val="1"/>
                <c:pt idx="0">
                  <c:v>Ермак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удобрения!$AF$5:$AJ$5</c:f>
              <c:numCache/>
            </c:numRef>
          </c:val>
          <c:smooth val="0"/>
        </c:ser>
        <c:ser>
          <c:idx val="3"/>
          <c:order val="3"/>
          <c:tx>
            <c:strRef>
              <c:f>удобрения!$A$6</c:f>
              <c:strCache>
                <c:ptCount val="1"/>
                <c:pt idx="0">
                  <c:v>Прасковья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удобрения!$AF$6:$AJ$6</c:f>
              <c:numCache/>
            </c:numRef>
          </c:val>
          <c:smooth val="0"/>
        </c:ser>
        <c:ser>
          <c:idx val="4"/>
          <c:order val="4"/>
          <c:tx>
            <c:strRef>
              <c:f>удобрения!$A$7</c:f>
              <c:strCache>
                <c:ptCount val="1"/>
                <c:pt idx="0">
                  <c:v>Скипетр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удобрения!$AF$7:$AJ$7</c:f>
              <c:numCache/>
            </c:numRef>
          </c:val>
          <c:smooth val="0"/>
        </c:ser>
        <c:ser>
          <c:idx val="5"/>
          <c:order val="5"/>
          <c:tx>
            <c:strRef>
              <c:f>удобрения!$A$8</c:f>
              <c:strCache>
                <c:ptCount val="1"/>
                <c:pt idx="0">
                  <c:v>Лауреат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удобрения!$AF$8:$AJ$8</c:f>
              <c:numCache/>
            </c:numRef>
          </c:val>
          <c:smooth val="0"/>
        </c:ser>
        <c:ser>
          <c:idx val="6"/>
          <c:order val="6"/>
          <c:tx>
            <c:strRef>
              <c:f>удобрения!$A$9</c:f>
              <c:strCache>
                <c:ptCount val="1"/>
                <c:pt idx="0">
                  <c:v>Табор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удобрения!$AF$2:$AJ$2</c:f>
              <c:strCache/>
            </c:strRef>
          </c:cat>
          <c:val>
            <c:numRef>
              <c:f>удобрения!$AF$9:$AJ$9</c:f>
              <c:numCache/>
            </c:numRef>
          </c:val>
          <c:smooth val="0"/>
        </c:ser>
        <c:marker val="1"/>
        <c:axId val="59070987"/>
        <c:axId val="61876836"/>
      </c:line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76836"/>
        <c:crosses val="autoZero"/>
        <c:auto val="1"/>
        <c:lblOffset val="100"/>
        <c:tickLblSkip val="1"/>
        <c:noMultiLvlLbl val="0"/>
      </c:catAx>
      <c:valAx>
        <c:axId val="61876836"/>
        <c:scaling>
          <c:orientation val="minMax"/>
          <c:min val="-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0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75"/>
          <c:y val="0.37925"/>
          <c:w val="0.219"/>
          <c:h val="0.4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Урожайность и добавленная прибыль в зависимости от удобрений, сорт Скипетр</a:t>
            </a:r>
          </a:p>
        </c:rich>
      </c:tx>
      <c:layout>
        <c:manualLayout>
          <c:xMode val="factor"/>
          <c:yMode val="factor"/>
          <c:x val="-0.004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8825"/>
          <c:w val="0.87625"/>
          <c:h val="0.5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удобрения!$AL$4</c:f>
              <c:strCache>
                <c:ptCount val="1"/>
                <c:pt idx="0">
                  <c:v>Добавленная прибыль, руб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удобрения!$AM$2:$AQ$2</c:f>
              <c:strCache/>
            </c:strRef>
          </c:cat>
          <c:val>
            <c:numRef>
              <c:f>удобрения!$AM$4:$AQ$4</c:f>
              <c:numCache/>
            </c:numRef>
          </c:val>
        </c:ser>
        <c:axId val="20020613"/>
        <c:axId val="45967790"/>
      </c:barChart>
      <c:lineChart>
        <c:grouping val="standard"/>
        <c:varyColors val="0"/>
        <c:ser>
          <c:idx val="0"/>
          <c:order val="0"/>
          <c:tx>
            <c:strRef>
              <c:f>удобрения!$AL$3</c:f>
              <c:strCache>
                <c:ptCount val="1"/>
                <c:pt idx="0">
                  <c:v>Урожайность, ц/га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удобрения!$AM$2:$AQ$2</c:f>
              <c:strCache/>
            </c:strRef>
          </c:cat>
          <c:val>
            <c:numRef>
              <c:f>удобрения!$AM$3:$AQ$3</c:f>
              <c:numCache/>
            </c:numRef>
          </c:val>
          <c:smooth val="0"/>
        </c:ser>
        <c:axId val="11056927"/>
        <c:axId val="32403480"/>
      </c:line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Добавленная прибыль, руб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0613"/>
        <c:crossesAt val="1"/>
        <c:crossBetween val="between"/>
        <c:dispUnits/>
      </c:valAx>
      <c:catAx>
        <c:axId val="11056927"/>
        <c:scaling>
          <c:orientation val="minMax"/>
        </c:scaling>
        <c:axPos val="b"/>
        <c:delete val="1"/>
        <c:majorTickMark val="out"/>
        <c:minorTickMark val="none"/>
        <c:tickLblPos val="none"/>
        <c:crossAx val="32403480"/>
        <c:crosses val="autoZero"/>
        <c:auto val="1"/>
        <c:lblOffset val="100"/>
        <c:tickLblSkip val="1"/>
        <c:noMultiLvlLbl val="0"/>
      </c:catAx>
      <c:valAx>
        <c:axId val="3240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Урожайность, ц/га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56927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92375"/>
          <c:w val="0.79075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Урожайность и добавленная прибыль в зависимости от удобрений, сорт Ермак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8825"/>
          <c:w val="0.876"/>
          <c:h val="0.5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удобрения!$AL$4</c:f>
              <c:strCache>
                <c:ptCount val="1"/>
                <c:pt idx="0">
                  <c:v>Добавленная прибыль, руб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удобрения!$AS$2:$AW$2</c:f>
              <c:strCache/>
            </c:strRef>
          </c:cat>
          <c:val>
            <c:numRef>
              <c:f>удобрения!$AS$4:$AW$4</c:f>
              <c:numCache/>
            </c:numRef>
          </c:val>
        </c:ser>
        <c:axId val="23195865"/>
        <c:axId val="7436194"/>
      </c:barChart>
      <c:lineChart>
        <c:grouping val="standard"/>
        <c:varyColors val="0"/>
        <c:ser>
          <c:idx val="0"/>
          <c:order val="0"/>
          <c:tx>
            <c:strRef>
              <c:f>удобрения!$AL$3</c:f>
              <c:strCache>
                <c:ptCount val="1"/>
                <c:pt idx="0">
                  <c:v>Урожайность, ц/га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удобрения!$AS$2:$AW$2</c:f>
              <c:strCache/>
            </c:strRef>
          </c:cat>
          <c:val>
            <c:numRef>
              <c:f>удобрения!$AS$3:$AW$3</c:f>
              <c:numCache/>
            </c:numRef>
          </c:val>
          <c:smooth val="0"/>
        </c:ser>
        <c:axId val="66925747"/>
        <c:axId val="65460812"/>
      </c:line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6194"/>
        <c:crosses val="autoZero"/>
        <c:auto val="1"/>
        <c:lblOffset val="100"/>
        <c:tickLblSkip val="1"/>
        <c:noMultiLvlLbl val="0"/>
      </c:catAx>
      <c:valAx>
        <c:axId val="7436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Добавленная прибыль, руб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95865"/>
        <c:crossesAt val="1"/>
        <c:crossBetween val="between"/>
        <c:dispUnits/>
      </c:valAx>
      <c:catAx>
        <c:axId val="66925747"/>
        <c:scaling>
          <c:orientation val="minMax"/>
        </c:scaling>
        <c:axPos val="b"/>
        <c:delete val="1"/>
        <c:majorTickMark val="out"/>
        <c:minorTickMark val="none"/>
        <c:tickLblPos val="none"/>
        <c:crossAx val="65460812"/>
        <c:crosses val="autoZero"/>
        <c:auto val="1"/>
        <c:lblOffset val="100"/>
        <c:tickLblSkip val="1"/>
        <c:noMultiLvlLbl val="0"/>
      </c:catAx>
      <c:valAx>
        <c:axId val="65460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Урожайность, ц/га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25747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92375"/>
          <c:w val="0.79225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13</xdr:row>
      <xdr:rowOff>0</xdr:rowOff>
    </xdr:from>
    <xdr:to>
      <xdr:col>5</xdr:col>
      <xdr:colOff>866775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885825" y="3619500"/>
        <a:ext cx="4457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12</xdr:row>
      <xdr:rowOff>190500</xdr:rowOff>
    </xdr:from>
    <xdr:to>
      <xdr:col>16</xdr:col>
      <xdr:colOff>76200</xdr:colOff>
      <xdr:row>32</xdr:row>
      <xdr:rowOff>57150</xdr:rowOff>
    </xdr:to>
    <xdr:graphicFrame>
      <xdr:nvGraphicFramePr>
        <xdr:cNvPr id="2" name="Диаграмма 2"/>
        <xdr:cNvGraphicFramePr/>
      </xdr:nvGraphicFramePr>
      <xdr:xfrm>
        <a:off x="9886950" y="3619500"/>
        <a:ext cx="45148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12</xdr:row>
      <xdr:rowOff>180975</xdr:rowOff>
    </xdr:from>
    <xdr:to>
      <xdr:col>10</xdr:col>
      <xdr:colOff>866775</xdr:colOff>
      <xdr:row>32</xdr:row>
      <xdr:rowOff>47625</xdr:rowOff>
    </xdr:to>
    <xdr:graphicFrame>
      <xdr:nvGraphicFramePr>
        <xdr:cNvPr id="3" name="Диаграмма 3"/>
        <xdr:cNvGraphicFramePr/>
      </xdr:nvGraphicFramePr>
      <xdr:xfrm>
        <a:off x="5400675" y="3609975"/>
        <a:ext cx="441960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85725</xdr:colOff>
      <xdr:row>12</xdr:row>
      <xdr:rowOff>180975</xdr:rowOff>
    </xdr:from>
    <xdr:to>
      <xdr:col>21</xdr:col>
      <xdr:colOff>123825</xdr:colOff>
      <xdr:row>32</xdr:row>
      <xdr:rowOff>47625</xdr:rowOff>
    </xdr:to>
    <xdr:graphicFrame>
      <xdr:nvGraphicFramePr>
        <xdr:cNvPr id="4" name="Диаграмма 4"/>
        <xdr:cNvGraphicFramePr/>
      </xdr:nvGraphicFramePr>
      <xdr:xfrm>
        <a:off x="14411325" y="3609975"/>
        <a:ext cx="439102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13</xdr:row>
      <xdr:rowOff>0</xdr:rowOff>
    </xdr:from>
    <xdr:to>
      <xdr:col>30</xdr:col>
      <xdr:colOff>809625</xdr:colOff>
      <xdr:row>32</xdr:row>
      <xdr:rowOff>57150</xdr:rowOff>
    </xdr:to>
    <xdr:graphicFrame>
      <xdr:nvGraphicFramePr>
        <xdr:cNvPr id="5" name="Диаграмма 5"/>
        <xdr:cNvGraphicFramePr/>
      </xdr:nvGraphicFramePr>
      <xdr:xfrm>
        <a:off x="18802350" y="3619500"/>
        <a:ext cx="4391025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31</xdr:col>
      <xdr:colOff>0</xdr:colOff>
      <xdr:row>13</xdr:row>
      <xdr:rowOff>0</xdr:rowOff>
    </xdr:from>
    <xdr:to>
      <xdr:col>37</xdr:col>
      <xdr:colOff>9525</xdr:colOff>
      <xdr:row>32</xdr:row>
      <xdr:rowOff>57150</xdr:rowOff>
    </xdr:to>
    <xdr:graphicFrame>
      <xdr:nvGraphicFramePr>
        <xdr:cNvPr id="6" name="Диаграмма 6"/>
        <xdr:cNvGraphicFramePr/>
      </xdr:nvGraphicFramePr>
      <xdr:xfrm>
        <a:off x="23279100" y="3619500"/>
        <a:ext cx="439102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333375</xdr:colOff>
      <xdr:row>12</xdr:row>
      <xdr:rowOff>152400</xdr:rowOff>
    </xdr:from>
    <xdr:to>
      <xdr:col>45</xdr:col>
      <xdr:colOff>219075</xdr:colOff>
      <xdr:row>32</xdr:row>
      <xdr:rowOff>47625</xdr:rowOff>
    </xdr:to>
    <xdr:graphicFrame>
      <xdr:nvGraphicFramePr>
        <xdr:cNvPr id="7" name="Диаграмма 7"/>
        <xdr:cNvGraphicFramePr/>
      </xdr:nvGraphicFramePr>
      <xdr:xfrm>
        <a:off x="27993975" y="3581400"/>
        <a:ext cx="4762500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0</xdr:colOff>
      <xdr:row>12</xdr:row>
      <xdr:rowOff>0</xdr:rowOff>
    </xdr:from>
    <xdr:to>
      <xdr:col>53</xdr:col>
      <xdr:colOff>495300</xdr:colOff>
      <xdr:row>31</xdr:row>
      <xdr:rowOff>85725</xdr:rowOff>
    </xdr:to>
    <xdr:graphicFrame>
      <xdr:nvGraphicFramePr>
        <xdr:cNvPr id="8" name="Диаграмма 8"/>
        <xdr:cNvGraphicFramePr/>
      </xdr:nvGraphicFramePr>
      <xdr:xfrm>
        <a:off x="33147000" y="3429000"/>
        <a:ext cx="4762500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72;&#1088;&#1100;&#1103;\Documents\&#1075;&#1089;&#1091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солнечник 2014"/>
      <sheetName val="сроки сева"/>
      <sheetName val="Линейка"/>
      <sheetName val="удобрения"/>
      <sheetName val="гсу2014"/>
      <sheetName val="гсу"/>
      <sheetName val="ячмень секобра"/>
      <sheetName val="кукуруза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2"/>
  <sheetViews>
    <sheetView tabSelected="1" view="pageBreakPreview" zoomScale="60" zoomScalePageLayoutView="0" workbookViewId="0" topLeftCell="A1">
      <pane xSplit="1" ySplit="2" topLeftCell="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G11" sqref="AG11"/>
    </sheetView>
  </sheetViews>
  <sheetFormatPr defaultColWidth="9.140625" defaultRowHeight="15"/>
  <cols>
    <col min="1" max="21" width="13.421875" style="0" customWidth="1"/>
    <col min="22" max="26" width="13.421875" style="0" hidden="1" customWidth="1"/>
    <col min="27" max="31" width="13.421875" style="0" customWidth="1"/>
    <col min="32" max="35" width="11.8515625" style="0" customWidth="1"/>
  </cols>
  <sheetData>
    <row r="1" spans="1:36" s="6" customFormat="1" ht="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4"/>
      <c r="N1" s="4"/>
      <c r="O1" s="4"/>
      <c r="P1" s="4"/>
      <c r="Q1" s="5" t="s">
        <v>3</v>
      </c>
      <c r="R1" s="5"/>
      <c r="S1" s="5"/>
      <c r="T1" s="5"/>
      <c r="U1" s="5"/>
      <c r="V1" s="6" t="s">
        <v>4</v>
      </c>
      <c r="AA1" s="7" t="s">
        <v>5</v>
      </c>
      <c r="AB1" s="7"/>
      <c r="AC1" s="7"/>
      <c r="AD1" s="7"/>
      <c r="AE1" s="7"/>
      <c r="AF1" s="8" t="s">
        <v>6</v>
      </c>
      <c r="AG1" s="8"/>
      <c r="AH1" s="8"/>
      <c r="AI1" s="8"/>
      <c r="AJ1" s="8"/>
    </row>
    <row r="2" spans="1:49" ht="105">
      <c r="A2" s="9" t="s">
        <v>7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12</v>
      </c>
      <c r="V2" s="9" t="s">
        <v>8</v>
      </c>
      <c r="W2" s="9" t="s">
        <v>9</v>
      </c>
      <c r="X2" s="9" t="s">
        <v>10</v>
      </c>
      <c r="Y2" s="9" t="s">
        <v>11</v>
      </c>
      <c r="Z2" s="9" t="s">
        <v>12</v>
      </c>
      <c r="AA2" s="13" t="s">
        <v>8</v>
      </c>
      <c r="AB2" s="13" t="s">
        <v>9</v>
      </c>
      <c r="AC2" s="13" t="s">
        <v>10</v>
      </c>
      <c r="AD2" s="13" t="s">
        <v>11</v>
      </c>
      <c r="AE2" s="13" t="s">
        <v>12</v>
      </c>
      <c r="AF2" s="14" t="s">
        <v>8</v>
      </c>
      <c r="AG2" s="14" t="s">
        <v>9</v>
      </c>
      <c r="AH2" s="14" t="s">
        <v>10</v>
      </c>
      <c r="AI2" s="14" t="s">
        <v>11</v>
      </c>
      <c r="AJ2" s="14" t="s">
        <v>12</v>
      </c>
      <c r="AL2" s="15" t="s">
        <v>13</v>
      </c>
      <c r="AM2" s="14" t="s">
        <v>8</v>
      </c>
      <c r="AN2" s="14" t="s">
        <v>9</v>
      </c>
      <c r="AO2" s="14" t="s">
        <v>10</v>
      </c>
      <c r="AP2" s="14" t="s">
        <v>11</v>
      </c>
      <c r="AQ2" s="14" t="s">
        <v>12</v>
      </c>
      <c r="AR2" s="16" t="s">
        <v>14</v>
      </c>
      <c r="AS2" s="14" t="s">
        <v>8</v>
      </c>
      <c r="AT2" s="14" t="s">
        <v>9</v>
      </c>
      <c r="AU2" s="14" t="s">
        <v>10</v>
      </c>
      <c r="AV2" s="14" t="s">
        <v>11</v>
      </c>
      <c r="AW2" s="14" t="s">
        <v>12</v>
      </c>
    </row>
    <row r="3" spans="1:49" ht="15">
      <c r="A3" s="17" t="s">
        <v>15</v>
      </c>
      <c r="B3" s="18">
        <v>80.66666666666667</v>
      </c>
      <c r="C3" s="18">
        <v>84.26666666666667</v>
      </c>
      <c r="D3" s="18">
        <v>84.66666666666667</v>
      </c>
      <c r="E3" s="18">
        <v>85.2</v>
      </c>
      <c r="F3" s="18">
        <v>88</v>
      </c>
      <c r="G3" s="19">
        <v>13.9</v>
      </c>
      <c r="H3" s="19">
        <v>13.8</v>
      </c>
      <c r="I3" s="19">
        <v>13.8</v>
      </c>
      <c r="J3" s="19">
        <v>13.5</v>
      </c>
      <c r="K3" s="19">
        <v>13.7</v>
      </c>
      <c r="L3" s="17">
        <v>22.1</v>
      </c>
      <c r="M3" s="17">
        <v>21.8</v>
      </c>
      <c r="N3" s="17">
        <v>21.8</v>
      </c>
      <c r="O3" s="17">
        <v>21.5</v>
      </c>
      <c r="P3" s="17">
        <v>23</v>
      </c>
      <c r="Q3" s="17">
        <v>37</v>
      </c>
      <c r="R3" s="17">
        <v>35.7</v>
      </c>
      <c r="S3" s="17">
        <v>36.7</v>
      </c>
      <c r="T3" s="17">
        <v>36.6</v>
      </c>
      <c r="U3" s="17">
        <v>39.6</v>
      </c>
      <c r="V3" s="17">
        <f>IF(L3&lt;23,$D$41,$D$40)</f>
        <v>9500</v>
      </c>
      <c r="W3" s="17">
        <f aca="true" t="shared" si="0" ref="W3:Z9">IF(M3&lt;23,$D$41,$D$40)</f>
        <v>9500</v>
      </c>
      <c r="X3" s="17">
        <f t="shared" si="0"/>
        <v>9500</v>
      </c>
      <c r="Y3" s="17">
        <f t="shared" si="0"/>
        <v>9500</v>
      </c>
      <c r="Z3" s="17">
        <f t="shared" si="0"/>
        <v>10000</v>
      </c>
      <c r="AA3" s="20"/>
      <c r="AB3" s="20">
        <f aca="true" t="shared" si="1" ref="AB3:AB9">(C3-$B3)*0.1*W3-0.2*$D$38</f>
        <v>343.99999999999454</v>
      </c>
      <c r="AC3" s="20">
        <f aca="true" t="shared" si="2" ref="AC3:AC9">(D3-$B3)*0.1*X3-0.3*$D$38</f>
        <v>-814</v>
      </c>
      <c r="AD3" s="20">
        <f aca="true" t="shared" si="3" ref="AD3:AD9">(E3-$B3)*0.1*Y3-0.4*$D$38</f>
        <v>-1845.3333333333348</v>
      </c>
      <c r="AE3" s="20">
        <f aca="true" t="shared" si="4" ref="AE3:AE9">(F3-$B3)*0.1*Z3-0.2*$D$38-0.1*$D$39</f>
        <v>2997.3333333333294</v>
      </c>
      <c r="AF3" s="20"/>
      <c r="AG3" s="20">
        <f>(C3-$B3)*0.1*$D$42-0.2*$D$38</f>
        <v>-196.00000000000455</v>
      </c>
      <c r="AH3" s="20">
        <f>(D3-$B3)*0.1*$D$42-0.3*$D$38</f>
        <v>-1414</v>
      </c>
      <c r="AI3" s="20">
        <f>(E3-$B3)*0.1*$D$42-0.4*$D$38</f>
        <v>-2525.333333333335</v>
      </c>
      <c r="AJ3" s="20">
        <f>(F3-$B3)*0.1*$D$42-0.2*$D$38-0.1*$D$39</f>
        <v>1530.6666666666633</v>
      </c>
      <c r="AL3" t="s">
        <v>0</v>
      </c>
      <c r="AM3" s="20">
        <v>66.66666666666667</v>
      </c>
      <c r="AN3" s="20">
        <v>72</v>
      </c>
      <c r="AO3" s="20">
        <v>75.2</v>
      </c>
      <c r="AP3" s="20">
        <v>76.39999999999999</v>
      </c>
      <c r="AQ3" s="20">
        <v>72.39999999999999</v>
      </c>
      <c r="AR3" t="s">
        <v>0</v>
      </c>
      <c r="AS3" s="20">
        <v>78.66666666666667</v>
      </c>
      <c r="AT3" s="20">
        <v>84.66666666666667</v>
      </c>
      <c r="AU3" s="20">
        <v>86.39999999999999</v>
      </c>
      <c r="AV3" s="20">
        <v>81.86666666666666</v>
      </c>
      <c r="AW3" s="20">
        <v>78.13333333333334</v>
      </c>
    </row>
    <row r="4" spans="1:49" ht="15">
      <c r="A4" s="17" t="s">
        <v>16</v>
      </c>
      <c r="B4" s="18">
        <v>69.60000000000001</v>
      </c>
      <c r="C4" s="18">
        <v>75.2</v>
      </c>
      <c r="D4" s="18">
        <v>78.26666666666667</v>
      </c>
      <c r="E4" s="18">
        <v>79.2</v>
      </c>
      <c r="F4" s="18">
        <v>77.73333333333333</v>
      </c>
      <c r="G4" s="19">
        <v>13.7</v>
      </c>
      <c r="H4" s="19">
        <v>14.2</v>
      </c>
      <c r="I4" s="19">
        <v>14.2</v>
      </c>
      <c r="J4" s="19">
        <v>14.4</v>
      </c>
      <c r="K4" s="19">
        <v>14</v>
      </c>
      <c r="L4" s="17">
        <v>20.6</v>
      </c>
      <c r="M4" s="17">
        <v>21.1</v>
      </c>
      <c r="N4" s="17">
        <v>21.7</v>
      </c>
      <c r="O4" s="17">
        <v>22</v>
      </c>
      <c r="P4" s="17">
        <v>21.4</v>
      </c>
      <c r="Q4" s="17">
        <v>35.1</v>
      </c>
      <c r="R4" s="17">
        <v>32</v>
      </c>
      <c r="S4" s="17">
        <v>35.9</v>
      </c>
      <c r="T4" s="17">
        <v>34.5</v>
      </c>
      <c r="U4" s="17">
        <v>35.2</v>
      </c>
      <c r="V4" s="17">
        <f aca="true" t="shared" si="5" ref="V4:V9">IF(L4&lt;23,$D$41,$D$40)</f>
        <v>9500</v>
      </c>
      <c r="W4" s="17">
        <f t="shared" si="0"/>
        <v>9500</v>
      </c>
      <c r="X4" s="17">
        <f t="shared" si="0"/>
        <v>9500</v>
      </c>
      <c r="Y4" s="17">
        <f t="shared" si="0"/>
        <v>9500</v>
      </c>
      <c r="Z4" s="17">
        <f t="shared" si="0"/>
        <v>9500</v>
      </c>
      <c r="AA4" s="20"/>
      <c r="AB4" s="20">
        <f t="shared" si="1"/>
        <v>2243.9999999999955</v>
      </c>
      <c r="AC4" s="20">
        <f t="shared" si="2"/>
        <v>3619.333333333325</v>
      </c>
      <c r="AD4" s="20">
        <f t="shared" si="3"/>
        <v>2967.9999999999945</v>
      </c>
      <c r="AE4" s="20">
        <f t="shared" si="4"/>
        <v>3390.6666666666597</v>
      </c>
      <c r="AF4" s="20"/>
      <c r="AG4" s="20">
        <f aca="true" t="shared" si="6" ref="AG4:AG9">(C4-$B4)*0.1*$D$42-0.2*$D$38</f>
        <v>1403.9999999999964</v>
      </c>
      <c r="AH4" s="20">
        <f aca="true" t="shared" si="7" ref="AH4:AH9">(D4-$B4)*0.1*$D$42-0.3*$D$38</f>
        <v>2319.3333333333267</v>
      </c>
      <c r="AI4" s="20">
        <f aca="true" t="shared" si="8" ref="AI4:AI9">(E4-$B4)*0.1*$D$42-0.4*$D$38</f>
        <v>1527.9999999999964</v>
      </c>
      <c r="AJ4" s="20">
        <f aca="true" t="shared" si="9" ref="AJ4:AJ9">(F4-$B4)*0.1*$D$42-0.2*$D$38-0.1*$D$39</f>
        <v>2170.6666666666606</v>
      </c>
      <c r="AL4" t="s">
        <v>17</v>
      </c>
      <c r="AM4" s="20"/>
      <c r="AN4" s="20">
        <v>1190.6666666666633</v>
      </c>
      <c r="AO4" s="20">
        <v>2212.666666666665</v>
      </c>
      <c r="AP4" s="20">
        <v>1634.666666666656</v>
      </c>
      <c r="AQ4" s="20">
        <v>250.66666666665606</v>
      </c>
      <c r="AR4" t="s">
        <v>17</v>
      </c>
      <c r="AS4" s="20"/>
      <c r="AT4" s="20">
        <v>1724.000000000001</v>
      </c>
      <c r="AU4" s="20">
        <v>1572.666666666657</v>
      </c>
      <c r="AV4" s="20">
        <v>-3592.0000000000086</v>
      </c>
      <c r="AW4" s="20">
        <v>-4762.666666666665</v>
      </c>
    </row>
    <row r="5" spans="1:36" ht="15">
      <c r="A5" s="17" t="s">
        <v>14</v>
      </c>
      <c r="B5" s="18">
        <v>78.66666666666667</v>
      </c>
      <c r="C5" s="18">
        <v>84.66666666666667</v>
      </c>
      <c r="D5" s="18">
        <v>86.39999999999999</v>
      </c>
      <c r="E5" s="18">
        <v>81.86666666666666</v>
      </c>
      <c r="F5" s="18">
        <v>78.13333333333334</v>
      </c>
      <c r="G5" s="19">
        <v>14.4</v>
      </c>
      <c r="H5" s="19">
        <v>15.1</v>
      </c>
      <c r="I5" s="19">
        <v>14.6</v>
      </c>
      <c r="J5" s="19">
        <v>14.7</v>
      </c>
      <c r="K5" s="19">
        <v>14.3</v>
      </c>
      <c r="L5" s="17">
        <v>22.9</v>
      </c>
      <c r="M5" s="17">
        <v>24.1</v>
      </c>
      <c r="N5" s="17">
        <v>23.4</v>
      </c>
      <c r="O5" s="17">
        <v>23.5</v>
      </c>
      <c r="P5" s="17">
        <v>22.5</v>
      </c>
      <c r="Q5" s="17">
        <v>42.8</v>
      </c>
      <c r="R5" s="17">
        <v>36.5</v>
      </c>
      <c r="S5" s="17">
        <v>40</v>
      </c>
      <c r="T5" s="17">
        <v>39.6</v>
      </c>
      <c r="U5" s="17">
        <v>41.2</v>
      </c>
      <c r="V5" s="17">
        <f t="shared" si="5"/>
        <v>9500</v>
      </c>
      <c r="W5" s="17">
        <f t="shared" si="0"/>
        <v>10000</v>
      </c>
      <c r="X5" s="17">
        <f t="shared" si="0"/>
        <v>10000</v>
      </c>
      <c r="Y5" s="17">
        <f t="shared" si="0"/>
        <v>10000</v>
      </c>
      <c r="Z5" s="17">
        <f t="shared" si="0"/>
        <v>9500</v>
      </c>
      <c r="AA5" s="20"/>
      <c r="AB5" s="20">
        <f t="shared" si="1"/>
        <v>2924.000000000001</v>
      </c>
      <c r="AC5" s="20">
        <f t="shared" si="2"/>
        <v>3119.333333333321</v>
      </c>
      <c r="AD5" s="20">
        <f t="shared" si="3"/>
        <v>-2952.000000000011</v>
      </c>
      <c r="AE5" s="20">
        <f t="shared" si="4"/>
        <v>-4842.666666666665</v>
      </c>
      <c r="AF5" s="20"/>
      <c r="AG5" s="20">
        <f t="shared" si="6"/>
        <v>1724.000000000001</v>
      </c>
      <c r="AH5" s="20">
        <f t="shared" si="7"/>
        <v>1572.666666666657</v>
      </c>
      <c r="AI5" s="20">
        <f t="shared" si="8"/>
        <v>-3592.0000000000086</v>
      </c>
      <c r="AJ5" s="20">
        <f t="shared" si="9"/>
        <v>-4762.666666666665</v>
      </c>
    </row>
    <row r="6" spans="1:36" ht="15">
      <c r="A6" s="17" t="s">
        <v>18</v>
      </c>
      <c r="B6" s="18">
        <v>75.06666666666666</v>
      </c>
      <c r="C6" s="18">
        <v>80.39999999999999</v>
      </c>
      <c r="D6" s="18">
        <v>80.93333333333334</v>
      </c>
      <c r="E6" s="18">
        <v>81.06666666666666</v>
      </c>
      <c r="F6" s="18">
        <v>78.8</v>
      </c>
      <c r="G6" s="19">
        <v>15</v>
      </c>
      <c r="H6" s="19">
        <v>14.9</v>
      </c>
      <c r="I6" s="19">
        <v>15.6</v>
      </c>
      <c r="J6" s="19">
        <v>15.1</v>
      </c>
      <c r="K6" s="19">
        <v>14.9</v>
      </c>
      <c r="L6" s="17">
        <v>24.7</v>
      </c>
      <c r="M6" s="17">
        <v>23.8</v>
      </c>
      <c r="N6" s="17">
        <v>25.5</v>
      </c>
      <c r="O6" s="17">
        <v>24.3</v>
      </c>
      <c r="P6" s="17">
        <v>23.6</v>
      </c>
      <c r="Q6" s="17">
        <v>34.4</v>
      </c>
      <c r="R6" s="17">
        <v>31.7</v>
      </c>
      <c r="S6" s="17">
        <v>31.3</v>
      </c>
      <c r="T6" s="17">
        <v>34</v>
      </c>
      <c r="U6" s="17">
        <v>33.9</v>
      </c>
      <c r="V6" s="17">
        <f t="shared" si="5"/>
        <v>10000</v>
      </c>
      <c r="W6" s="17">
        <f t="shared" si="0"/>
        <v>10000</v>
      </c>
      <c r="X6" s="17">
        <f t="shared" si="0"/>
        <v>10000</v>
      </c>
      <c r="Y6" s="17">
        <f t="shared" si="0"/>
        <v>10000</v>
      </c>
      <c r="Z6" s="17">
        <f t="shared" si="0"/>
        <v>10000</v>
      </c>
      <c r="AA6" s="20"/>
      <c r="AB6" s="20">
        <f t="shared" si="1"/>
        <v>2257.3333333333285</v>
      </c>
      <c r="AC6" s="20">
        <f t="shared" si="2"/>
        <v>1252.6666666666742</v>
      </c>
      <c r="AD6" s="20">
        <f t="shared" si="3"/>
        <v>-151.9999999999991</v>
      </c>
      <c r="AE6" s="20">
        <f t="shared" si="4"/>
        <v>-602.6666666666656</v>
      </c>
      <c r="AF6" s="20"/>
      <c r="AG6" s="20">
        <f t="shared" si="6"/>
        <v>1190.6666666666633</v>
      </c>
      <c r="AH6" s="20">
        <f t="shared" si="7"/>
        <v>79.3333333333394</v>
      </c>
      <c r="AI6" s="20">
        <f t="shared" si="8"/>
        <v>-1351.999999999999</v>
      </c>
      <c r="AJ6" s="20">
        <f t="shared" si="9"/>
        <v>-1349.3333333333321</v>
      </c>
    </row>
    <row r="7" spans="1:36" ht="15">
      <c r="A7" s="17" t="s">
        <v>13</v>
      </c>
      <c r="B7" s="18">
        <v>66.66666666666667</v>
      </c>
      <c r="C7" s="18">
        <v>72</v>
      </c>
      <c r="D7" s="18">
        <v>75.2</v>
      </c>
      <c r="E7" s="18">
        <v>76.39999999999999</v>
      </c>
      <c r="F7" s="18">
        <v>72.39999999999999</v>
      </c>
      <c r="G7" s="19">
        <v>15.4</v>
      </c>
      <c r="H7" s="19">
        <v>15.1</v>
      </c>
      <c r="I7" s="19">
        <v>15.2</v>
      </c>
      <c r="J7" s="19">
        <v>15.3</v>
      </c>
      <c r="K7" s="19">
        <v>15</v>
      </c>
      <c r="L7" s="21">
        <v>24.4</v>
      </c>
      <c r="M7" s="17">
        <v>24.1</v>
      </c>
      <c r="N7" s="17">
        <v>24.6</v>
      </c>
      <c r="O7" s="17">
        <v>24.5</v>
      </c>
      <c r="P7" s="17">
        <v>23.9</v>
      </c>
      <c r="Q7" s="17">
        <v>39.2</v>
      </c>
      <c r="R7" s="17">
        <v>38.5</v>
      </c>
      <c r="S7" s="17">
        <v>39.3</v>
      </c>
      <c r="T7" s="17">
        <v>37.2</v>
      </c>
      <c r="U7" s="17">
        <v>36.8</v>
      </c>
      <c r="V7" s="17">
        <f t="shared" si="5"/>
        <v>10000</v>
      </c>
      <c r="W7" s="17">
        <f t="shared" si="0"/>
        <v>10000</v>
      </c>
      <c r="X7" s="17">
        <f t="shared" si="0"/>
        <v>10000</v>
      </c>
      <c r="Y7" s="17">
        <f t="shared" si="0"/>
        <v>10000</v>
      </c>
      <c r="Z7" s="17">
        <f t="shared" si="0"/>
        <v>10000</v>
      </c>
      <c r="AA7" s="20"/>
      <c r="AB7" s="20">
        <f t="shared" si="1"/>
        <v>2257.3333333333285</v>
      </c>
      <c r="AC7" s="20">
        <f t="shared" si="2"/>
        <v>3919.333333333332</v>
      </c>
      <c r="AD7" s="20">
        <f t="shared" si="3"/>
        <v>3581.333333333321</v>
      </c>
      <c r="AE7" s="20">
        <f t="shared" si="4"/>
        <v>1397.3333333333203</v>
      </c>
      <c r="AF7" s="20"/>
      <c r="AG7" s="20">
        <f t="shared" si="6"/>
        <v>1190.6666666666633</v>
      </c>
      <c r="AH7" s="20">
        <f t="shared" si="7"/>
        <v>2212.666666666665</v>
      </c>
      <c r="AI7" s="20">
        <f>(E7-$B7)*0.1*$D$42-0.4*$D$38</f>
        <v>1634.666666666656</v>
      </c>
      <c r="AJ7" s="20">
        <f t="shared" si="9"/>
        <v>250.66666666665606</v>
      </c>
    </row>
    <row r="8" spans="1:36" ht="15">
      <c r="A8" s="17" t="s">
        <v>19</v>
      </c>
      <c r="B8" s="18">
        <v>72.8</v>
      </c>
      <c r="C8" s="18">
        <v>76.26666666666667</v>
      </c>
      <c r="D8" s="18">
        <v>78.39999999999999</v>
      </c>
      <c r="E8" s="18">
        <v>76.13333333333333</v>
      </c>
      <c r="F8" s="18">
        <v>74.66666666666667</v>
      </c>
      <c r="G8" s="19">
        <v>13.4</v>
      </c>
      <c r="H8" s="19">
        <v>13.8</v>
      </c>
      <c r="I8" s="19">
        <v>14.5</v>
      </c>
      <c r="J8" s="19">
        <v>14.2</v>
      </c>
      <c r="K8" s="19">
        <v>14</v>
      </c>
      <c r="L8" s="17">
        <v>18.7</v>
      </c>
      <c r="M8" s="17">
        <v>19.6</v>
      </c>
      <c r="N8" s="17">
        <v>20.7</v>
      </c>
      <c r="O8" s="17">
        <v>20.1</v>
      </c>
      <c r="P8" s="17">
        <v>19.1</v>
      </c>
      <c r="Q8" s="17">
        <v>34.5</v>
      </c>
      <c r="R8" s="17">
        <v>33.5</v>
      </c>
      <c r="S8" s="17">
        <v>35.6</v>
      </c>
      <c r="T8" s="17">
        <v>34.2</v>
      </c>
      <c r="U8" s="17">
        <v>34.5</v>
      </c>
      <c r="V8" s="17">
        <f t="shared" si="5"/>
        <v>9500</v>
      </c>
      <c r="W8" s="17">
        <f t="shared" si="0"/>
        <v>9500</v>
      </c>
      <c r="X8" s="17">
        <f t="shared" si="0"/>
        <v>9500</v>
      </c>
      <c r="Y8" s="17">
        <f t="shared" si="0"/>
        <v>9500</v>
      </c>
      <c r="Z8" s="17">
        <f t="shared" si="0"/>
        <v>9500</v>
      </c>
      <c r="AA8" s="20"/>
      <c r="AB8" s="20">
        <f t="shared" si="1"/>
        <v>217.33333333333576</v>
      </c>
      <c r="AC8" s="20">
        <f t="shared" si="2"/>
        <v>705.9999999999955</v>
      </c>
      <c r="AD8" s="20">
        <f t="shared" si="3"/>
        <v>-2985.3333333333376</v>
      </c>
      <c r="AE8" s="20">
        <f t="shared" si="4"/>
        <v>-2562.6666666666597</v>
      </c>
      <c r="AF8" s="20"/>
      <c r="AG8" s="20">
        <f t="shared" si="6"/>
        <v>-302.6666666666647</v>
      </c>
      <c r="AH8" s="20">
        <f t="shared" si="7"/>
        <v>-134.00000000000364</v>
      </c>
      <c r="AI8" s="20">
        <f t="shared" si="8"/>
        <v>-3485.333333333337</v>
      </c>
      <c r="AJ8" s="20">
        <f t="shared" si="9"/>
        <v>-2842.6666666666606</v>
      </c>
    </row>
    <row r="9" spans="1:36" ht="15">
      <c r="A9" s="17" t="s">
        <v>20</v>
      </c>
      <c r="B9" s="18">
        <v>78.8</v>
      </c>
      <c r="C9" s="18">
        <v>83.2</v>
      </c>
      <c r="D9" s="18">
        <v>85.86666666666667</v>
      </c>
      <c r="E9" s="18">
        <v>84.13333333333334</v>
      </c>
      <c r="F9" s="18">
        <v>79.86666666666666</v>
      </c>
      <c r="G9" s="19">
        <v>14.1</v>
      </c>
      <c r="H9" s="19">
        <v>14.3</v>
      </c>
      <c r="I9" s="19">
        <v>14</v>
      </c>
      <c r="J9" s="19">
        <v>14.5</v>
      </c>
      <c r="K9" s="19">
        <v>14.2</v>
      </c>
      <c r="L9" s="17">
        <v>22.4</v>
      </c>
      <c r="M9" s="17">
        <v>22.6</v>
      </c>
      <c r="N9" s="17">
        <v>22.4</v>
      </c>
      <c r="O9" s="17">
        <v>23.2</v>
      </c>
      <c r="P9" s="17">
        <v>21.8</v>
      </c>
      <c r="Q9" s="17">
        <v>34</v>
      </c>
      <c r="R9" s="17">
        <v>33.5</v>
      </c>
      <c r="S9" s="17">
        <v>34.4</v>
      </c>
      <c r="T9" s="17">
        <v>37.3</v>
      </c>
      <c r="U9" s="17">
        <v>33.4</v>
      </c>
      <c r="V9" s="17">
        <f t="shared" si="5"/>
        <v>9500</v>
      </c>
      <c r="W9" s="17">
        <f t="shared" si="0"/>
        <v>9500</v>
      </c>
      <c r="X9" s="17">
        <f t="shared" si="0"/>
        <v>9500</v>
      </c>
      <c r="Y9" s="17">
        <f t="shared" si="0"/>
        <v>10000</v>
      </c>
      <c r="Z9" s="17">
        <f t="shared" si="0"/>
        <v>9500</v>
      </c>
      <c r="AA9" s="20"/>
      <c r="AB9" s="20">
        <f t="shared" si="1"/>
        <v>1104.0000000000055</v>
      </c>
      <c r="AC9" s="20">
        <f t="shared" si="2"/>
        <v>2099.333333333344</v>
      </c>
      <c r="AD9" s="20">
        <f t="shared" si="3"/>
        <v>-818.666666666657</v>
      </c>
      <c r="AE9" s="20">
        <f t="shared" si="4"/>
        <v>-3322.66666666667</v>
      </c>
      <c r="AF9" s="20"/>
      <c r="AG9" s="20">
        <f t="shared" si="6"/>
        <v>444.000000000005</v>
      </c>
      <c r="AH9" s="20">
        <f t="shared" si="7"/>
        <v>1039.3333333333421</v>
      </c>
      <c r="AI9" s="20">
        <f t="shared" si="8"/>
        <v>-1885.3333333333258</v>
      </c>
      <c r="AJ9" s="20">
        <f t="shared" si="9"/>
        <v>-3482.6666666666697</v>
      </c>
    </row>
    <row r="36" ht="15">
      <c r="A36" s="22" t="s">
        <v>21</v>
      </c>
    </row>
    <row r="37" ht="15">
      <c r="A37" t="s">
        <v>22</v>
      </c>
    </row>
    <row r="38" spans="1:4" ht="15">
      <c r="A38" t="s">
        <v>23</v>
      </c>
      <c r="D38">
        <v>15380</v>
      </c>
    </row>
    <row r="39" spans="1:4" ht="15">
      <c r="A39" t="s">
        <v>24</v>
      </c>
      <c r="D39">
        <v>12600</v>
      </c>
    </row>
    <row r="40" spans="1:4" ht="15">
      <c r="A40" t="s">
        <v>25</v>
      </c>
      <c r="D40">
        <v>10000</v>
      </c>
    </row>
    <row r="41" spans="1:4" ht="15">
      <c r="A41" t="s">
        <v>26</v>
      </c>
      <c r="D41">
        <v>9500</v>
      </c>
    </row>
    <row r="42" spans="1:4" ht="15">
      <c r="A42" t="s">
        <v>27</v>
      </c>
      <c r="D42">
        <v>8000</v>
      </c>
    </row>
  </sheetData>
  <sheetProtection/>
  <mergeCells count="4">
    <mergeCell ref="B1:F1"/>
    <mergeCell ref="G1:K1"/>
    <mergeCell ref="L1:P1"/>
    <mergeCell ref="Q1:U1"/>
  </mergeCells>
  <printOptions/>
  <pageMargins left="0.7086614173228347" right="0.7086614173228347" top="0.7480314960629921" bottom="0.7480314960629921" header="0.31496062992125984" footer="0.31496062992125984"/>
  <pageSetup orientation="landscape" paperSize="9" scale="88" r:id="rId2"/>
  <rowBreaks count="1" manualBreakCount="1">
    <brk id="32" max="255" man="1"/>
  </rowBreaks>
  <colBreaks count="2" manualBreakCount="2">
    <brk id="26" max="31" man="1"/>
    <brk id="3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Дарья</cp:lastModifiedBy>
  <dcterms:created xsi:type="dcterms:W3CDTF">2015-10-05T06:18:12Z</dcterms:created>
  <dcterms:modified xsi:type="dcterms:W3CDTF">2015-10-05T06:18:36Z</dcterms:modified>
  <cp:category/>
  <cp:version/>
  <cp:contentType/>
  <cp:contentStatus/>
</cp:coreProperties>
</file>